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'Sheet1'!$A$2:$P$31</definedName>
  </definedNames>
  <calcPr fullCalcOnLoad="1"/>
</workbook>
</file>

<file path=xl/sharedStrings.xml><?xml version="1.0" encoding="utf-8"?>
<sst xmlns="http://schemas.openxmlformats.org/spreadsheetml/2006/main" count="93" uniqueCount="50">
  <si>
    <t>MEDICINE/DENTISTRY/VET SCIENCE</t>
  </si>
  <si>
    <t>LAW</t>
  </si>
  <si>
    <t>EDUCATION</t>
  </si>
  <si>
    <t>GERMAN</t>
  </si>
  <si>
    <t>FRENCH</t>
  </si>
  <si>
    <t>ALL MODERN LANGUAGES</t>
  </si>
  <si>
    <t>MATHEMATICS</t>
  </si>
  <si>
    <t>ARCHITECTURE/ BUILDING/ PLANNING</t>
  </si>
  <si>
    <t>PHYSICAL SCIENCES</t>
  </si>
  <si>
    <t>COMPUTING</t>
  </si>
  <si>
    <t>BIOLOGICAL SCIENCES</t>
  </si>
  <si>
    <t>ENGLISH</t>
  </si>
  <si>
    <t>PSYCHOLOGY</t>
  </si>
  <si>
    <t>HUMANITIES</t>
  </si>
  <si>
    <t>BUSINESS/ ADMINISTRATION</t>
  </si>
  <si>
    <t>ENGINEERING/ TECHNOLOGY</t>
  </si>
  <si>
    <t>SOCIOLOGY/ ECONOMICS/ POLITICS</t>
  </si>
  <si>
    <t>AGRICULTURE/ FORESTRY</t>
  </si>
  <si>
    <t>MEDIA STUDIES</t>
  </si>
  <si>
    <t>CREATIVE ARTS/ DESIGN</t>
  </si>
  <si>
    <t>Average</t>
  </si>
  <si>
    <t>0. 5%</t>
  </si>
  <si>
    <t>3. 0%</t>
  </si>
  <si>
    <t>3. 3%</t>
  </si>
  <si>
    <t xml:space="preserve"> 4. 2%</t>
  </si>
  <si>
    <t xml:space="preserve"> 4. 3%</t>
  </si>
  <si>
    <t xml:space="preserve"> 4. 8%</t>
  </si>
  <si>
    <t>4. 4%</t>
  </si>
  <si>
    <t>5. 2%</t>
  </si>
  <si>
    <t>5. 8%</t>
  </si>
  <si>
    <t>6. 0%</t>
  </si>
  <si>
    <t>6. 1%</t>
  </si>
  <si>
    <t>6. 2%</t>
  </si>
  <si>
    <t>6. 3%</t>
  </si>
  <si>
    <t>6 .6%</t>
  </si>
  <si>
    <t>6. 9%</t>
  </si>
  <si>
    <t>6 .9%</t>
  </si>
  <si>
    <t>7. 5%</t>
  </si>
  <si>
    <t>9 .2%</t>
  </si>
  <si>
    <t>Sum</t>
  </si>
  <si>
    <t>ALL SUBJECTS</t>
  </si>
  <si>
    <t>1996-2000</t>
  </si>
  <si>
    <t xml:space="preserve"> 1996-200</t>
  </si>
  <si>
    <t>Figures derived from raw data purchased annually from HESA : Refined version of Table 2f ( First destinations of UK domiciled Men and Women obtaining first degrees)in HESA Annual Publication  First Destinations of Students Leaving Higher Education Institutions</t>
  </si>
  <si>
    <t>Avergage unemployment rates among new graduates in the UK 1996-2003</t>
  </si>
  <si>
    <t>Average 1996-2004</t>
  </si>
  <si>
    <t>Unemployment rates among MFL and other languages 1996-2004</t>
  </si>
  <si>
    <t>Keith Marshall                 1st December 2005</t>
  </si>
  <si>
    <t>Average 1996-98</t>
  </si>
  <si>
    <t xml:space="preserve"> Sum 1996-2004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</si>
</sst>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%"/>
    <numFmt numFmtId="165" formatCode="[$-409]hh:mm:ss\ AM/PM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10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0" fontId="1" fillId="0" borderId="7" xfId="0" applyNumberFormat="1" applyFont="1" applyFill="1" applyBorder="1" applyAlignment="1">
      <alignment horizontal="center" vertical="top" wrapText="1"/>
    </xf>
    <xf numFmtId="10" fontId="0" fillId="0" borderId="7" xfId="0" applyNumberFormat="1" applyBorder="1" applyAlignment="1">
      <alignment/>
    </xf>
    <xf numFmtId="0" fontId="2" fillId="0" borderId="7" xfId="0" applyFont="1" applyBorder="1" applyAlignment="1">
      <alignment/>
    </xf>
    <xf numFmtId="10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0" fontId="2" fillId="0" borderId="7" xfId="0" applyNumberFormat="1" applyFont="1" applyFill="1" applyBorder="1" applyAlignment="1">
      <alignment horizontal="center" vertical="top" wrapText="1"/>
    </xf>
    <xf numFmtId="1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6" fillId="0" borderId="0" xfId="0" applyFont="1" applyBorder="1" applyAlignment="1">
      <alignment/>
    </xf>
    <xf numFmtId="0" fontId="8" fillId="0" borderId="4" xfId="0" applyFont="1" applyBorder="1" applyAlignment="1">
      <alignment horizontal="center" vertical="top" wrapText="1"/>
    </xf>
    <xf numFmtId="10" fontId="10" fillId="0" borderId="7" xfId="0" applyNumberFormat="1" applyFont="1" applyBorder="1" applyAlignment="1">
      <alignment horizontal="center" vertical="top" wrapText="1"/>
    </xf>
    <xf numFmtId="10" fontId="10" fillId="0" borderId="7" xfId="0" applyNumberFormat="1" applyFont="1" applyFill="1" applyBorder="1" applyAlignment="1">
      <alignment horizontal="center" vertical="top" wrapText="1"/>
    </xf>
    <xf numFmtId="10" fontId="8" fillId="0" borderId="7" xfId="0" applyNumberFormat="1" applyFont="1" applyBorder="1" applyAlignment="1">
      <alignment horizontal="center" vertical="top" wrapText="1"/>
    </xf>
    <xf numFmtId="10" fontId="8" fillId="0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10" fontId="7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10" fontId="11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10" fontId="7" fillId="0" borderId="0" xfId="0" applyNumberFormat="1" applyFont="1" applyAlignment="1">
      <alignment horizontal="center" wrapText="1"/>
    </xf>
    <xf numFmtId="0" fontId="10" fillId="0" borderId="7" xfId="0" applyFont="1" applyBorder="1" applyAlignment="1">
      <alignment wrapText="1"/>
    </xf>
    <xf numFmtId="10" fontId="7" fillId="0" borderId="7" xfId="0" applyNumberFormat="1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9" fillId="0" borderId="7" xfId="0" applyNumberFormat="1" applyFont="1" applyBorder="1" applyAlignment="1">
      <alignment horizontal="center" wrapText="1"/>
    </xf>
    <xf numFmtId="10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10" fontId="3" fillId="0" borderId="0" xfId="0" applyNumberFormat="1" applyFont="1" applyAlignment="1">
      <alignment wrapText="1"/>
    </xf>
    <xf numFmtId="10" fontId="9" fillId="0" borderId="7" xfId="0" applyNumberFormat="1" applyFont="1" applyBorder="1" applyAlignment="1">
      <alignment wrapText="1"/>
    </xf>
    <xf numFmtId="0" fontId="8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vertical="top" wrapText="1"/>
    </xf>
    <xf numFmtId="10" fontId="9" fillId="0" borderId="7" xfId="0" applyNumberFormat="1" applyFont="1" applyBorder="1" applyAlignment="1">
      <alignment wrapText="1"/>
    </xf>
    <xf numFmtId="10" fontId="9" fillId="0" borderId="0" xfId="0" applyNumberFormat="1" applyFont="1" applyAlignment="1">
      <alignment wrapText="1"/>
    </xf>
    <xf numFmtId="0" fontId="10" fillId="0" borderId="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Docs\HESA%20data%2098%2099%20to%2002%2003\HESA%20data%202001%20to%202\raw%20preround%20data%20on%20graduate%20unemployment%20fr%20Suzie%20Dent%20converted%20to%20%s%2021851_data%20%2012aug%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j.SML\Local%20Settings\Temporary%20Internet%20Files\OLK103\03%2004%20unemployment%20in%20mfl%20and%20other%20degree%20subjects%2003%2004\03%2004%20unemployment%20rates%20in%20mfl%20&amp;%20other%20degree%20subjects%20table%20%20dr2%201dec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</sheetNames>
    <sheetDataSet>
      <sheetData sheetId="0">
        <row r="13">
          <cell r="AF13">
            <v>0.004176950825897095</v>
          </cell>
        </row>
        <row r="26">
          <cell r="AF26">
            <v>0.06193784277879342</v>
          </cell>
        </row>
        <row r="34">
          <cell r="AH34">
            <v>0.05956836275034655</v>
          </cell>
        </row>
        <row r="38">
          <cell r="AF38">
            <v>0.031055900621118012</v>
          </cell>
        </row>
        <row r="41">
          <cell r="AF41">
            <v>0.07194244604316546</v>
          </cell>
        </row>
        <row r="62">
          <cell r="AF62">
            <v>0.08432976714915041</v>
          </cell>
        </row>
        <row r="68">
          <cell r="AF68">
            <v>0.14553460539686125</v>
          </cell>
        </row>
        <row r="71">
          <cell r="AF71">
            <v>0.10012256057320637</v>
          </cell>
        </row>
        <row r="91">
          <cell r="AF91">
            <v>0.04537313432835821</v>
          </cell>
        </row>
        <row r="99">
          <cell r="AF99">
            <v>0.06983422529695862</v>
          </cell>
        </row>
        <row r="111">
          <cell r="AF111">
            <v>0.037513235516563305</v>
          </cell>
        </row>
        <row r="115">
          <cell r="AF115">
            <v>0.06560636182902585</v>
          </cell>
        </row>
        <row r="131">
          <cell r="AF131">
            <v>0.10061287027579162</v>
          </cell>
        </row>
        <row r="139">
          <cell r="AF139">
            <v>0.06442953020134229</v>
          </cell>
        </row>
        <row r="146">
          <cell r="AF146">
            <v>0.07909604519774012</v>
          </cell>
        </row>
        <row r="147">
          <cell r="AF147">
            <v>0.058333333333333334</v>
          </cell>
        </row>
        <row r="164">
          <cell r="AF164">
            <v>0.07085478887744594</v>
          </cell>
        </row>
        <row r="166">
          <cell r="AF166">
            <v>0.0754691689008043</v>
          </cell>
        </row>
        <row r="177">
          <cell r="AF177">
            <v>0.09235843870258384</v>
          </cell>
        </row>
        <row r="188">
          <cell r="AF188">
            <v>0.024925327016170562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K8">
            <v>0.033281700141700434</v>
          </cell>
        </row>
        <row r="9">
          <cell r="K9">
            <v>0.03856613139836465</v>
          </cell>
        </row>
        <row r="10">
          <cell r="K10">
            <v>0.04984854406588392</v>
          </cell>
        </row>
        <row r="11">
          <cell r="K11">
            <v>0.0531706627658789</v>
          </cell>
        </row>
        <row r="12">
          <cell r="K12">
            <v>0.055561637731040905</v>
          </cell>
        </row>
        <row r="13">
          <cell r="K13">
            <v>0.05601907409190259</v>
          </cell>
        </row>
        <row r="14">
          <cell r="K14">
            <v>0.05838849661316558</v>
          </cell>
        </row>
        <row r="15">
          <cell r="K15">
            <v>0.060596954909496285</v>
          </cell>
        </row>
        <row r="16">
          <cell r="K16">
            <v>0.06062858366652993</v>
          </cell>
        </row>
        <row r="17">
          <cell r="K17">
            <v>0.06111227953531071</v>
          </cell>
        </row>
        <row r="18">
          <cell r="K18">
            <v>0.062426491358739476</v>
          </cell>
        </row>
        <row r="19">
          <cell r="K19">
            <v>0.06258436787278829</v>
          </cell>
        </row>
        <row r="21">
          <cell r="K21">
            <v>0.0711243568362516</v>
          </cell>
        </row>
        <row r="22">
          <cell r="K22">
            <v>0.08119970633658147</v>
          </cell>
        </row>
        <row r="23">
          <cell r="K23">
            <v>0.09391475033225569</v>
          </cell>
        </row>
        <row r="24">
          <cell r="K24">
            <v>0.09487244272437403</v>
          </cell>
        </row>
        <row r="25">
          <cell r="K25">
            <v>0.10906108206435376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18.28125" style="30" customWidth="1"/>
    <col min="2" max="3" width="6.421875" style="37" customWidth="1"/>
    <col min="4" max="4" width="7.28125" style="37" customWidth="1"/>
    <col min="5" max="5" width="6.57421875" style="37" customWidth="1"/>
    <col min="6" max="6" width="7.00390625" style="37" customWidth="1"/>
    <col min="7" max="8" width="6.57421875" style="37" customWidth="1"/>
    <col min="9" max="9" width="7.7109375" style="37" customWidth="1"/>
    <col min="10" max="11" width="6.57421875" style="37" customWidth="1"/>
    <col min="12" max="12" width="8.140625" style="30" customWidth="1"/>
    <col min="13" max="13" width="6.57421875" style="31" customWidth="1"/>
    <col min="14" max="14" width="4.57421875" style="30" customWidth="1"/>
    <col min="15" max="15" width="18.28125" style="30" customWidth="1"/>
    <col min="16" max="16" width="6.7109375" style="31" customWidth="1"/>
    <col min="17" max="16384" width="9.140625" style="30" customWidth="1"/>
  </cols>
  <sheetData>
    <row r="1" spans="1:13" ht="15">
      <c r="A1" s="34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6"/>
    </row>
    <row r="2" spans="1:16" s="37" customFormat="1" ht="15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P2" s="38"/>
    </row>
    <row r="3" spans="1:13" ht="63.75" customHeight="1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34"/>
    </row>
    <row r="4" ht="11.25">
      <c r="B4" s="25"/>
    </row>
    <row r="5" spans="1:16" ht="50.25" customHeight="1">
      <c r="A5" s="45"/>
      <c r="B5" s="48" t="s">
        <v>48</v>
      </c>
      <c r="C5" s="48">
        <v>1996</v>
      </c>
      <c r="D5" s="48">
        <v>1997</v>
      </c>
      <c r="E5" s="48">
        <v>1998</v>
      </c>
      <c r="F5" s="49">
        <v>1999</v>
      </c>
      <c r="G5" s="49">
        <v>2000</v>
      </c>
      <c r="H5" s="49">
        <v>2001</v>
      </c>
      <c r="I5" s="49">
        <v>2002</v>
      </c>
      <c r="J5" s="49">
        <v>2003</v>
      </c>
      <c r="K5" s="49">
        <v>2004</v>
      </c>
      <c r="L5" s="50" t="s">
        <v>49</v>
      </c>
      <c r="M5" s="47" t="s">
        <v>45</v>
      </c>
      <c r="O5" s="32" t="s">
        <v>44</v>
      </c>
      <c r="P5" s="46" t="s">
        <v>45</v>
      </c>
    </row>
    <row r="6" spans="1:15" ht="11.25" customHeight="1">
      <c r="A6" s="45"/>
      <c r="B6" s="51"/>
      <c r="C6" s="51"/>
      <c r="D6" s="51"/>
      <c r="E6" s="51"/>
      <c r="F6" s="44"/>
      <c r="G6" s="44"/>
      <c r="H6" s="44"/>
      <c r="I6" s="44"/>
      <c r="J6" s="44"/>
      <c r="K6" s="44"/>
      <c r="L6" s="45"/>
      <c r="M6" s="40"/>
      <c r="O6" s="35"/>
    </row>
    <row r="7" spans="1:16" ht="22.5">
      <c r="A7" s="39" t="s">
        <v>0</v>
      </c>
      <c r="B7" s="26">
        <v>0.004</v>
      </c>
      <c r="C7" s="26">
        <v>0.003</v>
      </c>
      <c r="D7" s="26">
        <v>0.005</v>
      </c>
      <c r="E7" s="26">
        <v>0.005</v>
      </c>
      <c r="F7" s="27">
        <v>0.005</v>
      </c>
      <c r="G7" s="27">
        <v>0.005</v>
      </c>
      <c r="H7" s="27">
        <v>0.0039</v>
      </c>
      <c r="I7" s="27">
        <f>'[1]Table 1'!$AF$13</f>
        <v>0.004176950825897095</v>
      </c>
      <c r="J7" s="40">
        <v>0.0045662100456621</v>
      </c>
      <c r="K7" s="53">
        <v>0.019020799086299778</v>
      </c>
      <c r="L7" s="40">
        <f>SUM(C7:K7)</f>
        <v>0.05466395995785898</v>
      </c>
      <c r="M7" s="40">
        <f>+L7/9</f>
        <v>0.006073773328650997</v>
      </c>
      <c r="O7" s="39" t="s">
        <v>0</v>
      </c>
      <c r="P7" s="40">
        <f>M7</f>
        <v>0.006073773328650997</v>
      </c>
    </row>
    <row r="8" spans="1:16" ht="11.25">
      <c r="A8" s="39" t="s">
        <v>2</v>
      </c>
      <c r="B8" s="26">
        <v>0.044</v>
      </c>
      <c r="C8" s="26">
        <v>0.057</v>
      </c>
      <c r="D8" s="26">
        <v>0.041</v>
      </c>
      <c r="E8" s="26">
        <v>0.033</v>
      </c>
      <c r="F8" s="27">
        <v>0.031</v>
      </c>
      <c r="G8" s="27">
        <v>0.018000000000000002</v>
      </c>
      <c r="H8" s="27">
        <v>0.0184</v>
      </c>
      <c r="I8" s="43">
        <f>'[1]Table 1'!$AF$188</f>
        <v>0.024925327016170562</v>
      </c>
      <c r="J8" s="40">
        <v>0.028950061939377273</v>
      </c>
      <c r="K8" s="31">
        <v>0.031182890651820797</v>
      </c>
      <c r="L8" s="40">
        <f>SUM(C8:K8)</f>
        <v>0.28345827960736864</v>
      </c>
      <c r="M8" s="40">
        <f aca="true" t="shared" si="0" ref="M8:M23">+L8/9</f>
        <v>0.03149536440081874</v>
      </c>
      <c r="O8" s="39" t="s">
        <v>2</v>
      </c>
      <c r="P8" s="40">
        <f>M8</f>
        <v>0.03149536440081874</v>
      </c>
    </row>
    <row r="9" spans="1:16" ht="11.25">
      <c r="A9" s="39" t="s">
        <v>1</v>
      </c>
      <c r="B9" s="26">
        <v>0.038</v>
      </c>
      <c r="C9" s="26">
        <v>0.046</v>
      </c>
      <c r="D9" s="26">
        <v>0.038</v>
      </c>
      <c r="E9" s="26">
        <v>0.03</v>
      </c>
      <c r="F9" s="27">
        <v>0.03</v>
      </c>
      <c r="G9" s="27">
        <v>0.037000000000000005</v>
      </c>
      <c r="H9" s="27">
        <v>0.037000000000000005</v>
      </c>
      <c r="I9" s="27">
        <f>'[1]Table 1'!$AF$111</f>
        <v>0.037513235516563305</v>
      </c>
      <c r="J9" s="40">
        <v>0.038641079414476726</v>
      </c>
      <c r="K9" s="40">
        <f>'[2]Sheet1'!$K$9</f>
        <v>0.03856613139836465</v>
      </c>
      <c r="L9" s="40">
        <f aca="true" t="shared" si="1" ref="L9:L26">SUM(C9:K9)</f>
        <v>0.3327204463294047</v>
      </c>
      <c r="M9" s="40">
        <f t="shared" si="0"/>
        <v>0.03696893848104496</v>
      </c>
      <c r="O9" s="39" t="s">
        <v>1</v>
      </c>
      <c r="P9" s="40">
        <f>M9</f>
        <v>0.03696893848104496</v>
      </c>
    </row>
    <row r="10" spans="1:16" ht="11.25">
      <c r="A10" s="41" t="s">
        <v>3</v>
      </c>
      <c r="B10" s="28">
        <v>0.055</v>
      </c>
      <c r="C10" s="28">
        <v>0.056</v>
      </c>
      <c r="D10" s="28">
        <v>0.066</v>
      </c>
      <c r="E10" s="28">
        <v>0.042</v>
      </c>
      <c r="F10" s="29">
        <v>0.026000000000000002</v>
      </c>
      <c r="G10" s="29">
        <v>0.031</v>
      </c>
      <c r="H10" s="42">
        <f>0.0478</f>
        <v>0.0478</v>
      </c>
      <c r="I10" s="29">
        <f>'[1]Table 1'!$AF$147</f>
        <v>0.058333333333333334</v>
      </c>
      <c r="J10" s="52">
        <v>0.06180061412139848</v>
      </c>
      <c r="K10" s="52">
        <f>'[2]Sheet1'!$K$10</f>
        <v>0.04984854406588392</v>
      </c>
      <c r="L10" s="47">
        <f t="shared" si="1"/>
        <v>0.4387824915206157</v>
      </c>
      <c r="M10" s="47">
        <f t="shared" si="0"/>
        <v>0.0487536101689573</v>
      </c>
      <c r="O10" s="41" t="s">
        <v>3</v>
      </c>
      <c r="P10" s="40">
        <f>M10</f>
        <v>0.0487536101689573</v>
      </c>
    </row>
    <row r="11" spans="1:16" ht="11.25">
      <c r="A11" s="41" t="s">
        <v>4</v>
      </c>
      <c r="B11" s="28">
        <v>0.043</v>
      </c>
      <c r="C11" s="28">
        <v>0.052</v>
      </c>
      <c r="D11" s="28">
        <v>0.035</v>
      </c>
      <c r="E11" s="28">
        <v>0.043</v>
      </c>
      <c r="F11" s="29">
        <v>0.042</v>
      </c>
      <c r="G11" s="29">
        <v>0.031</v>
      </c>
      <c r="H11" s="42">
        <v>0.0577</v>
      </c>
      <c r="I11" s="42">
        <f>'[1]Table 1'!$AF$146</f>
        <v>0.07909604519774012</v>
      </c>
      <c r="J11" s="52">
        <v>0.05470528216287802</v>
      </c>
      <c r="K11" s="52">
        <f>'[2]Sheet1'!$K$11</f>
        <v>0.0531706627658789</v>
      </c>
      <c r="L11" s="47">
        <f t="shared" si="1"/>
        <v>0.44767199012649705</v>
      </c>
      <c r="M11" s="47">
        <f t="shared" si="0"/>
        <v>0.04974133223627745</v>
      </c>
      <c r="O11" s="41" t="s">
        <v>4</v>
      </c>
      <c r="P11" s="40">
        <f>+M11</f>
        <v>0.04974133223627745</v>
      </c>
    </row>
    <row r="12" spans="1:16" ht="22.5">
      <c r="A12" s="39" t="s">
        <v>7</v>
      </c>
      <c r="B12" s="26">
        <v>0.065</v>
      </c>
      <c r="C12" s="26">
        <v>0.081</v>
      </c>
      <c r="D12" s="26">
        <v>0.062</v>
      </c>
      <c r="E12" s="26">
        <v>0.052</v>
      </c>
      <c r="F12" s="27">
        <v>0.036000000000000004</v>
      </c>
      <c r="G12" s="27">
        <v>0.038</v>
      </c>
      <c r="H12" s="27">
        <v>0.0552</v>
      </c>
      <c r="I12" s="27">
        <f>'[1]Table 1'!$AF$91</f>
        <v>0.04537313432835821</v>
      </c>
      <c r="J12" s="40">
        <v>0.041252894428394235</v>
      </c>
      <c r="K12" s="40">
        <f>'[2]Sheet1'!$K$8</f>
        <v>0.033281700141700434</v>
      </c>
      <c r="L12" s="40">
        <f t="shared" si="1"/>
        <v>0.44410772889845296</v>
      </c>
      <c r="M12" s="40">
        <f t="shared" si="0"/>
        <v>0.04934530321093922</v>
      </c>
      <c r="O12" s="39" t="s">
        <v>7</v>
      </c>
      <c r="P12" s="40">
        <f aca="true" t="shared" si="2" ref="P12:P26">M12</f>
        <v>0.04934530321093922</v>
      </c>
    </row>
    <row r="13" spans="1:16" ht="21.75">
      <c r="A13" s="41" t="s">
        <v>5</v>
      </c>
      <c r="B13" s="28">
        <v>0.057</v>
      </c>
      <c r="C13" s="28">
        <v>0.065</v>
      </c>
      <c r="D13" s="28">
        <v>0.057</v>
      </c>
      <c r="E13" s="28">
        <v>0.048</v>
      </c>
      <c r="F13" s="29">
        <v>0.044000000000000004</v>
      </c>
      <c r="G13" s="29">
        <v>0.043</v>
      </c>
      <c r="H13" s="29">
        <v>0.0581</v>
      </c>
      <c r="I13" s="29">
        <f>'[1]Table 1'!$AF$164</f>
        <v>0.07085478887744594</v>
      </c>
      <c r="J13" s="29">
        <v>0.0667556380366045</v>
      </c>
      <c r="K13" s="29">
        <f>'[2]Sheet1'!$K$17</f>
        <v>0.06111227953531071</v>
      </c>
      <c r="L13" s="47">
        <f t="shared" si="1"/>
        <v>0.5138227064493611</v>
      </c>
      <c r="M13" s="47">
        <f t="shared" si="0"/>
        <v>0.057091411827706794</v>
      </c>
      <c r="O13" s="41" t="s">
        <v>5</v>
      </c>
      <c r="P13" s="40">
        <f t="shared" si="2"/>
        <v>0.057091411827706794</v>
      </c>
    </row>
    <row r="14" spans="1:16" ht="11.25">
      <c r="A14" s="39" t="s">
        <v>6</v>
      </c>
      <c r="B14" s="26">
        <v>0.06</v>
      </c>
      <c r="C14" s="26">
        <v>0.078</v>
      </c>
      <c r="D14" s="26">
        <v>0.058</v>
      </c>
      <c r="E14" s="26">
        <v>0.044</v>
      </c>
      <c r="F14" s="27">
        <v>0.048</v>
      </c>
      <c r="G14" s="27">
        <v>0.054000000000000006</v>
      </c>
      <c r="H14" s="27">
        <v>0.0684</v>
      </c>
      <c r="I14" s="27">
        <f>'[1]Table 1'!$AF$62</f>
        <v>0.08432976714915041</v>
      </c>
      <c r="J14" s="40">
        <v>0.0715921683047965</v>
      </c>
      <c r="K14" s="40">
        <f>'[2]Sheet1'!$K$16</f>
        <v>0.06062858366652993</v>
      </c>
      <c r="L14" s="40">
        <f t="shared" si="1"/>
        <v>0.5669505191204768</v>
      </c>
      <c r="M14" s="40">
        <f t="shared" si="0"/>
        <v>0.06299450212449742</v>
      </c>
      <c r="O14" s="39" t="s">
        <v>6</v>
      </c>
      <c r="P14" s="40">
        <f t="shared" si="2"/>
        <v>0.06299450212449742</v>
      </c>
    </row>
    <row r="15" spans="1:16" ht="11.25">
      <c r="A15" s="39" t="s">
        <v>8</v>
      </c>
      <c r="B15" s="26">
        <v>0.072</v>
      </c>
      <c r="C15" s="26">
        <v>0.088</v>
      </c>
      <c r="D15" s="26">
        <v>0.071</v>
      </c>
      <c r="E15" s="26">
        <v>0.058</v>
      </c>
      <c r="F15" s="27">
        <v>0.061</v>
      </c>
      <c r="G15" s="27">
        <v>0.062</v>
      </c>
      <c r="H15" s="27">
        <v>0.0662</v>
      </c>
      <c r="I15" s="43">
        <f>'[1]Table 1'!$AF$38</f>
        <v>0.031055900621118012</v>
      </c>
      <c r="J15" s="40">
        <v>0.07826542978749185</v>
      </c>
      <c r="K15" s="40">
        <f>'[2]Sheet1'!$K$21</f>
        <v>0.0711243568362516</v>
      </c>
      <c r="L15" s="40">
        <f t="shared" si="1"/>
        <v>0.5866456872448614</v>
      </c>
      <c r="M15" s="40">
        <f t="shared" si="0"/>
        <v>0.06518285413831794</v>
      </c>
      <c r="O15" s="39" t="s">
        <v>8</v>
      </c>
      <c r="P15" s="40">
        <f t="shared" si="2"/>
        <v>0.06518285413831794</v>
      </c>
    </row>
    <row r="16" spans="1:16" ht="11.25">
      <c r="A16" s="39" t="s">
        <v>11</v>
      </c>
      <c r="B16" s="26">
        <v>0.074</v>
      </c>
      <c r="C16" s="26">
        <v>0.086</v>
      </c>
      <c r="D16" s="26">
        <v>0.074</v>
      </c>
      <c r="E16" s="26">
        <v>0.061</v>
      </c>
      <c r="F16" s="27">
        <v>0.055</v>
      </c>
      <c r="G16" s="27">
        <v>0.054000000000000006</v>
      </c>
      <c r="H16" s="27">
        <v>0.0596</v>
      </c>
      <c r="I16" s="27">
        <f>'[1]Table 1'!$AF$139</f>
        <v>0.06442953020134229</v>
      </c>
      <c r="J16" s="40">
        <v>0.06412955792715162</v>
      </c>
      <c r="K16" s="40">
        <f>'[2]Sheet1'!$K$19</f>
        <v>0.06258436787278829</v>
      </c>
      <c r="L16" s="40">
        <f t="shared" si="1"/>
        <v>0.5807434560012822</v>
      </c>
      <c r="M16" s="40">
        <f t="shared" si="0"/>
        <v>0.06452705066680914</v>
      </c>
      <c r="O16" s="39" t="s">
        <v>11</v>
      </c>
      <c r="P16" s="40">
        <f t="shared" si="2"/>
        <v>0.06452705066680914</v>
      </c>
    </row>
    <row r="17" spans="1:16" ht="22.5">
      <c r="A17" s="39" t="s">
        <v>17</v>
      </c>
      <c r="B17" s="26">
        <v>0.075</v>
      </c>
      <c r="C17" s="26">
        <v>0.079</v>
      </c>
      <c r="D17" s="26">
        <v>0.076</v>
      </c>
      <c r="E17" s="26">
        <v>0.069</v>
      </c>
      <c r="F17" s="27">
        <v>0.053</v>
      </c>
      <c r="G17" s="27">
        <v>0.066</v>
      </c>
      <c r="H17" s="27">
        <v>0.054000000000000006</v>
      </c>
      <c r="I17" s="27">
        <f>'[1]Table 1'!$AF$41</f>
        <v>0.07194244604316546</v>
      </c>
      <c r="J17" s="40">
        <v>0.05223113215491254</v>
      </c>
      <c r="K17" s="40">
        <f>'[2]Sheet1'!$K$13</f>
        <v>0.05601907409190259</v>
      </c>
      <c r="L17" s="40">
        <f t="shared" si="1"/>
        <v>0.5771926522899805</v>
      </c>
      <c r="M17" s="40">
        <f t="shared" si="0"/>
        <v>0.06413251692110894</v>
      </c>
      <c r="O17" s="39" t="s">
        <v>17</v>
      </c>
      <c r="P17" s="40">
        <f t="shared" si="2"/>
        <v>0.06413251692110894</v>
      </c>
    </row>
    <row r="18" spans="1:16" ht="11.25">
      <c r="A18" s="39" t="s">
        <v>12</v>
      </c>
      <c r="B18" s="26">
        <v>0.078</v>
      </c>
      <c r="C18" s="26">
        <v>0.091</v>
      </c>
      <c r="D18" s="26">
        <v>0.082</v>
      </c>
      <c r="E18" s="26">
        <v>0.061</v>
      </c>
      <c r="F18" s="27">
        <v>0.057999999999999996</v>
      </c>
      <c r="G18" s="27">
        <v>0.057</v>
      </c>
      <c r="H18" s="27">
        <v>0.056299999999999996</v>
      </c>
      <c r="I18" s="27">
        <f>'[1]Table 1'!$AH$34</f>
        <v>0.05956836275034655</v>
      </c>
      <c r="J18" s="40">
        <v>0.06283288371647076</v>
      </c>
      <c r="K18" s="40">
        <f>'[2]Sheet1'!$K$12</f>
        <v>0.055561637731040905</v>
      </c>
      <c r="L18" s="40">
        <f t="shared" si="1"/>
        <v>0.5832628841978582</v>
      </c>
      <c r="M18" s="40">
        <f t="shared" si="0"/>
        <v>0.06480698713309535</v>
      </c>
      <c r="O18" s="39" t="s">
        <v>12</v>
      </c>
      <c r="P18" s="40">
        <f t="shared" si="2"/>
        <v>0.06480698713309535</v>
      </c>
    </row>
    <row r="19" spans="1:16" ht="22.5">
      <c r="A19" s="39" t="s">
        <v>10</v>
      </c>
      <c r="B19" s="26">
        <v>0.077</v>
      </c>
      <c r="C19" s="26">
        <v>0.09</v>
      </c>
      <c r="D19" s="26">
        <v>0.08</v>
      </c>
      <c r="E19" s="26">
        <v>0.06</v>
      </c>
      <c r="F19" s="27">
        <v>0.057999999999999996</v>
      </c>
      <c r="G19" s="27">
        <v>0.055</v>
      </c>
      <c r="H19" s="27">
        <v>0.0575</v>
      </c>
      <c r="I19" s="27">
        <f>'[1]Table 1'!$AF$26</f>
        <v>0.06193784277879342</v>
      </c>
      <c r="J19" s="40">
        <v>0.06538535094524976</v>
      </c>
      <c r="K19" s="40">
        <f>'[2]Sheet1'!$K$14</f>
        <v>0.05838849661316558</v>
      </c>
      <c r="L19" s="40">
        <f t="shared" si="1"/>
        <v>0.5862116903372088</v>
      </c>
      <c r="M19" s="40">
        <f t="shared" si="0"/>
        <v>0.06513463225968986</v>
      </c>
      <c r="O19" s="39" t="s">
        <v>10</v>
      </c>
      <c r="P19" s="40">
        <f t="shared" si="2"/>
        <v>0.06513463225968986</v>
      </c>
    </row>
    <row r="20" spans="1:16" ht="22.5">
      <c r="A20" s="39" t="s">
        <v>14</v>
      </c>
      <c r="B20" s="26">
        <v>0.074</v>
      </c>
      <c r="C20" s="26">
        <v>0.086</v>
      </c>
      <c r="D20" s="26">
        <v>0.072</v>
      </c>
      <c r="E20" s="26">
        <v>0.063</v>
      </c>
      <c r="F20" s="27">
        <v>0.059</v>
      </c>
      <c r="G20" s="27">
        <v>0.055</v>
      </c>
      <c r="H20" s="27">
        <v>0.0658</v>
      </c>
      <c r="I20" s="27">
        <f>'[1]Table 1'!$AF$115</f>
        <v>0.06560636182902585</v>
      </c>
      <c r="J20" s="40">
        <v>0.06776710922962334</v>
      </c>
      <c r="K20" s="40">
        <f>'[2]Sheet1'!$K$18</f>
        <v>0.062426491358739476</v>
      </c>
      <c r="L20" s="40">
        <f t="shared" si="1"/>
        <v>0.5965999624173886</v>
      </c>
      <c r="M20" s="40">
        <f t="shared" si="0"/>
        <v>0.06628888471304317</v>
      </c>
      <c r="O20" s="39" t="s">
        <v>14</v>
      </c>
      <c r="P20" s="40">
        <f t="shared" si="2"/>
        <v>0.06628888471304317</v>
      </c>
    </row>
    <row r="21" spans="1:16" ht="11.25">
      <c r="A21" s="39" t="s">
        <v>13</v>
      </c>
      <c r="B21" s="26">
        <v>0.074</v>
      </c>
      <c r="C21" s="26">
        <v>0.084</v>
      </c>
      <c r="D21" s="26">
        <v>0.076</v>
      </c>
      <c r="E21" s="26">
        <v>0.062</v>
      </c>
      <c r="F21" s="27">
        <v>0.057999999999999996</v>
      </c>
      <c r="G21" s="27">
        <v>0.061</v>
      </c>
      <c r="H21" s="27">
        <v>0.0691</v>
      </c>
      <c r="I21" s="27">
        <f>'[1]Table 1'!$AF$166</f>
        <v>0.0754691689008043</v>
      </c>
      <c r="J21" s="40">
        <v>0.06412955792715162</v>
      </c>
      <c r="K21" s="40"/>
      <c r="L21" s="40">
        <f t="shared" si="1"/>
        <v>0.549698726827956</v>
      </c>
      <c r="M21" s="40">
        <f t="shared" si="0"/>
        <v>0.06107763631421733</v>
      </c>
      <c r="O21" s="39" t="s">
        <v>13</v>
      </c>
      <c r="P21" s="40">
        <f t="shared" si="2"/>
        <v>0.06107763631421733</v>
      </c>
    </row>
    <row r="22" spans="1:16" ht="33.75">
      <c r="A22" s="39" t="s">
        <v>16</v>
      </c>
      <c r="B22" s="26">
        <v>0.082</v>
      </c>
      <c r="C22" s="26">
        <v>0.094</v>
      </c>
      <c r="D22" s="26">
        <v>0.083</v>
      </c>
      <c r="E22" s="26">
        <v>0.069</v>
      </c>
      <c r="F22" s="27">
        <v>0.06</v>
      </c>
      <c r="G22" s="27">
        <v>0.057999999999999996</v>
      </c>
      <c r="H22" s="27">
        <v>0.0644</v>
      </c>
      <c r="I22" s="27">
        <f>'[1]Table 1'!$AF$99</f>
        <v>0.06983422529695862</v>
      </c>
      <c r="J22" s="40">
        <v>0.06378659605521034</v>
      </c>
      <c r="K22" s="40">
        <f>'[2]Sheet1'!$K$15</f>
        <v>0.060596954909496285</v>
      </c>
      <c r="L22" s="40">
        <f t="shared" si="1"/>
        <v>0.6226177762616651</v>
      </c>
      <c r="M22" s="40">
        <f t="shared" si="0"/>
        <v>0.0691797529179628</v>
      </c>
      <c r="O22" s="39" t="s">
        <v>16</v>
      </c>
      <c r="P22" s="40">
        <f t="shared" si="2"/>
        <v>0.0691797529179628</v>
      </c>
    </row>
    <row r="23" spans="1:16" ht="22.5">
      <c r="A23" s="39" t="s">
        <v>15</v>
      </c>
      <c r="B23" s="26">
        <v>0.076</v>
      </c>
      <c r="C23" s="26">
        <v>0.087</v>
      </c>
      <c r="D23" s="26">
        <v>0.076</v>
      </c>
      <c r="E23" s="26">
        <v>0.066</v>
      </c>
      <c r="F23" s="27">
        <v>0.067</v>
      </c>
      <c r="G23" s="27">
        <v>0.068</v>
      </c>
      <c r="H23" s="27">
        <v>0.07980000000000001</v>
      </c>
      <c r="I23" s="27">
        <f>'[1]Table 1'!$AF$71</f>
        <v>0.10012256057320637</v>
      </c>
      <c r="J23" s="40">
        <v>0.09871831679356198</v>
      </c>
      <c r="K23" s="40">
        <f>'[2]Sheet1'!$K$22</f>
        <v>0.08119970633658147</v>
      </c>
      <c r="L23" s="40">
        <f t="shared" si="1"/>
        <v>0.7238405837033498</v>
      </c>
      <c r="M23" s="40">
        <f t="shared" si="0"/>
        <v>0.08042673152259443</v>
      </c>
      <c r="O23" s="39" t="s">
        <v>15</v>
      </c>
      <c r="P23" s="40">
        <f t="shared" si="2"/>
        <v>0.08042673152259443</v>
      </c>
    </row>
    <row r="24" spans="1:16" ht="11.25">
      <c r="A24" s="39" t="s">
        <v>9</v>
      </c>
      <c r="B24" s="26">
        <v>0.067</v>
      </c>
      <c r="C24" s="26">
        <v>0.077</v>
      </c>
      <c r="D24" s="26">
        <v>0.064</v>
      </c>
      <c r="E24" s="26">
        <v>0.06</v>
      </c>
      <c r="F24" s="27">
        <v>0.08</v>
      </c>
      <c r="G24" s="27">
        <v>0.078</v>
      </c>
      <c r="H24" s="27">
        <v>0.11900000000000001</v>
      </c>
      <c r="I24" s="27">
        <f>'[1]Table 1'!$AF$68</f>
        <v>0.14553460539686125</v>
      </c>
      <c r="J24" s="27">
        <v>0.12282203385425848</v>
      </c>
      <c r="K24" s="27">
        <f>'[2]Sheet1'!$K$25</f>
        <v>0.10906108206435376</v>
      </c>
      <c r="L24" s="40">
        <f t="shared" si="1"/>
        <v>0.8554177213154736</v>
      </c>
      <c r="M24" s="40">
        <f>+L24/8</f>
        <v>0.1069272151644342</v>
      </c>
      <c r="O24" s="39" t="s">
        <v>9</v>
      </c>
      <c r="P24" s="40">
        <f t="shared" si="2"/>
        <v>0.1069272151644342</v>
      </c>
    </row>
    <row r="25" spans="1:16" ht="22.5">
      <c r="A25" s="39" t="s">
        <v>19</v>
      </c>
      <c r="B25" s="26">
        <v>0.105</v>
      </c>
      <c r="C25" s="26">
        <v>0.118</v>
      </c>
      <c r="D25" s="26">
        <v>0.106</v>
      </c>
      <c r="E25" s="26">
        <v>0.092</v>
      </c>
      <c r="F25" s="27">
        <v>0.081</v>
      </c>
      <c r="G25" s="27">
        <v>0.084</v>
      </c>
      <c r="H25" s="43">
        <v>0.0923</v>
      </c>
      <c r="I25" s="43">
        <f>'[1]Table 1'!$AF$177</f>
        <v>0.09235843870258384</v>
      </c>
      <c r="J25" s="40">
        <v>0.10343287222398706</v>
      </c>
      <c r="K25" s="40">
        <f>'[2]Sheet1'!$K$24</f>
        <v>0.09487244272437403</v>
      </c>
      <c r="L25" s="40">
        <f t="shared" si="1"/>
        <v>0.8639637536509449</v>
      </c>
      <c r="M25" s="40">
        <f>+L25/7</f>
        <v>0.12342339337870642</v>
      </c>
      <c r="O25" s="39" t="s">
        <v>19</v>
      </c>
      <c r="P25" s="40">
        <f t="shared" si="2"/>
        <v>0.12342339337870642</v>
      </c>
    </row>
    <row r="26" spans="1:16" ht="11.25">
      <c r="A26" s="39" t="s">
        <v>18</v>
      </c>
      <c r="B26" s="26">
        <v>0.1</v>
      </c>
      <c r="C26" s="26">
        <v>0.115</v>
      </c>
      <c r="D26" s="26">
        <v>0.109</v>
      </c>
      <c r="E26" s="26">
        <v>0.075</v>
      </c>
      <c r="F26" s="27">
        <v>0.07</v>
      </c>
      <c r="G26" s="27">
        <v>0.086</v>
      </c>
      <c r="H26" s="27">
        <v>0.10779999999999999</v>
      </c>
      <c r="I26" s="27">
        <f>'[1]Table 1'!$AF$131</f>
        <v>0.10061287027579162</v>
      </c>
      <c r="J26" s="40">
        <v>0.10356107068455059</v>
      </c>
      <c r="K26" s="40">
        <f>'[2]Sheet1'!$K$23</f>
        <v>0.09391475033225569</v>
      </c>
      <c r="L26" s="40">
        <f t="shared" si="1"/>
        <v>0.8608886912925978</v>
      </c>
      <c r="M26" s="40">
        <f>+L26/8</f>
        <v>0.10761108641157473</v>
      </c>
      <c r="O26" s="39" t="s">
        <v>18</v>
      </c>
      <c r="P26" s="40">
        <f t="shared" si="2"/>
        <v>0.10761108641157473</v>
      </c>
    </row>
    <row r="29" ht="11.25">
      <c r="O29" s="54"/>
    </row>
    <row r="31" ht="22.5">
      <c r="A31" s="30" t="s">
        <v>47</v>
      </c>
    </row>
  </sheetData>
  <mergeCells count="2">
    <mergeCell ref="A2:M2"/>
    <mergeCell ref="A3:L3"/>
  </mergeCells>
  <printOptions/>
  <pageMargins left="0.75" right="0.75" top="1" bottom="1" header="0.5" footer="0.5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50" zoomScaleNormal="50" workbookViewId="0" topLeftCell="A1">
      <selection activeCell="H6" sqref="H6"/>
    </sheetView>
  </sheetViews>
  <sheetFormatPr defaultColWidth="9.140625" defaultRowHeight="12.75"/>
  <cols>
    <col min="1" max="1" width="57.8515625" style="24" customWidth="1"/>
    <col min="2" max="2" width="11.8515625" style="24" customWidth="1"/>
    <col min="3" max="3" width="14.421875" style="24" customWidth="1"/>
    <col min="4" max="4" width="11.57421875" style="24" customWidth="1"/>
    <col min="5" max="5" width="10.7109375" style="24" customWidth="1"/>
    <col min="6" max="7" width="12.140625" style="24" customWidth="1"/>
    <col min="8" max="8" width="14.140625" style="24" customWidth="1"/>
    <col min="9" max="16384" width="51.8515625" style="24" customWidth="1"/>
  </cols>
  <sheetData>
    <row r="1" spans="1:8" ht="18">
      <c r="A1"/>
      <c r="B1" s="5"/>
      <c r="C1" s="5"/>
      <c r="D1" s="5"/>
      <c r="E1" s="5"/>
      <c r="F1" s="5"/>
      <c r="G1"/>
      <c r="H1" s="10"/>
    </row>
    <row r="2" spans="1:8" ht="18">
      <c r="A2"/>
      <c r="B2" s="5"/>
      <c r="C2" s="5"/>
      <c r="D2" s="5"/>
      <c r="E2" s="5"/>
      <c r="F2" s="5"/>
      <c r="G2"/>
      <c r="H2" s="10"/>
    </row>
    <row r="3" spans="1:8" ht="18">
      <c r="A3"/>
      <c r="B3" s="6"/>
      <c r="C3" s="7"/>
      <c r="D3" s="7"/>
      <c r="E3" s="5"/>
      <c r="F3" s="5"/>
      <c r="G3" s="9" t="s">
        <v>39</v>
      </c>
      <c r="H3" s="11" t="s">
        <v>20</v>
      </c>
    </row>
    <row r="4" spans="1:8" ht="18">
      <c r="A4"/>
      <c r="B4" s="1">
        <v>1996</v>
      </c>
      <c r="C4" s="2">
        <v>1997</v>
      </c>
      <c r="D4" s="2">
        <v>1998</v>
      </c>
      <c r="E4" s="4">
        <v>1999</v>
      </c>
      <c r="F4" s="4">
        <v>2000</v>
      </c>
      <c r="G4" s="9" t="s">
        <v>42</v>
      </c>
      <c r="H4" s="11" t="s">
        <v>41</v>
      </c>
    </row>
    <row r="5" spans="1:8" ht="18">
      <c r="A5"/>
      <c r="B5" s="8"/>
      <c r="C5" s="3"/>
      <c r="D5" s="3"/>
      <c r="E5" s="5"/>
      <c r="F5" s="5"/>
      <c r="G5"/>
      <c r="H5" s="10"/>
    </row>
    <row r="6" spans="1:8" ht="18">
      <c r="A6" s="12" t="s">
        <v>0</v>
      </c>
      <c r="B6" s="13">
        <v>0.003</v>
      </c>
      <c r="C6" s="13">
        <v>0.005</v>
      </c>
      <c r="D6" s="14" t="s">
        <v>21</v>
      </c>
      <c r="E6" s="15">
        <v>0.005</v>
      </c>
      <c r="F6" s="15">
        <v>0.005</v>
      </c>
      <c r="G6" s="16">
        <f aca="true" t="shared" si="0" ref="G6:G25">SUM(B6:F6)</f>
        <v>0.018000000000000002</v>
      </c>
      <c r="H6" s="16">
        <f aca="true" t="shared" si="1" ref="H6:H25">+G6/5</f>
        <v>0.0036000000000000003</v>
      </c>
    </row>
    <row r="7" spans="1:8" ht="18">
      <c r="A7" s="12" t="s">
        <v>1</v>
      </c>
      <c r="B7" s="13">
        <v>0.046</v>
      </c>
      <c r="C7" s="13">
        <v>0.038</v>
      </c>
      <c r="D7" s="14" t="s">
        <v>22</v>
      </c>
      <c r="E7" s="15">
        <v>0.03</v>
      </c>
      <c r="F7" s="15">
        <v>0.037000000000000005</v>
      </c>
      <c r="G7" s="16">
        <f t="shared" si="0"/>
        <v>0.151</v>
      </c>
      <c r="H7" s="16">
        <f t="shared" si="1"/>
        <v>0.030199999999999998</v>
      </c>
    </row>
    <row r="8" spans="1:8" ht="18">
      <c r="A8" s="12" t="s">
        <v>2</v>
      </c>
      <c r="B8" s="13">
        <v>0.057</v>
      </c>
      <c r="C8" s="13">
        <v>0.041</v>
      </c>
      <c r="D8" s="14" t="s">
        <v>23</v>
      </c>
      <c r="E8" s="15">
        <v>0.031</v>
      </c>
      <c r="F8" s="15">
        <v>0.018000000000000002</v>
      </c>
      <c r="G8" s="16">
        <f t="shared" si="0"/>
        <v>0.14700000000000002</v>
      </c>
      <c r="H8" s="16">
        <f t="shared" si="1"/>
        <v>0.029400000000000003</v>
      </c>
    </row>
    <row r="9" spans="1:8" ht="18" customHeight="1">
      <c r="A9" s="17" t="s">
        <v>3</v>
      </c>
      <c r="B9" s="18">
        <v>0.056</v>
      </c>
      <c r="C9" s="18">
        <v>0.066</v>
      </c>
      <c r="D9" s="19" t="s">
        <v>24</v>
      </c>
      <c r="E9" s="20">
        <v>0.026000000000000002</v>
      </c>
      <c r="F9" s="20">
        <v>0.031</v>
      </c>
      <c r="G9" s="16">
        <f t="shared" si="0"/>
        <v>0.179</v>
      </c>
      <c r="H9" s="16">
        <f t="shared" si="1"/>
        <v>0.0358</v>
      </c>
    </row>
    <row r="10" spans="1:8" ht="18" customHeight="1">
      <c r="A10" s="17" t="s">
        <v>4</v>
      </c>
      <c r="B10" s="18">
        <v>0.052</v>
      </c>
      <c r="C10" s="18">
        <v>0.035</v>
      </c>
      <c r="D10" s="19" t="s">
        <v>25</v>
      </c>
      <c r="E10" s="20">
        <v>0.042</v>
      </c>
      <c r="F10" s="20">
        <v>0.031</v>
      </c>
      <c r="G10" s="16">
        <f t="shared" si="0"/>
        <v>0.16</v>
      </c>
      <c r="H10" s="16">
        <f t="shared" si="1"/>
        <v>0.032</v>
      </c>
    </row>
    <row r="11" spans="1:8" ht="18" customHeight="1">
      <c r="A11" s="17" t="s">
        <v>5</v>
      </c>
      <c r="B11" s="18">
        <v>0.065</v>
      </c>
      <c r="C11" s="18">
        <v>0.057</v>
      </c>
      <c r="D11" s="19" t="s">
        <v>26</v>
      </c>
      <c r="E11" s="20">
        <v>0.044000000000000004</v>
      </c>
      <c r="F11" s="20">
        <v>0.043</v>
      </c>
      <c r="G11" s="21">
        <f t="shared" si="0"/>
        <v>0.20900000000000002</v>
      </c>
      <c r="H11" s="16">
        <f t="shared" si="1"/>
        <v>0.041800000000000004</v>
      </c>
    </row>
    <row r="12" spans="1:8" ht="18">
      <c r="A12" s="12" t="s">
        <v>6</v>
      </c>
      <c r="B12" s="13">
        <v>0.078</v>
      </c>
      <c r="C12" s="13">
        <v>0.058</v>
      </c>
      <c r="D12" s="14" t="s">
        <v>27</v>
      </c>
      <c r="E12" s="15">
        <v>0.048</v>
      </c>
      <c r="F12" s="15">
        <v>0.054000000000000006</v>
      </c>
      <c r="G12" s="16">
        <f t="shared" si="0"/>
        <v>0.238</v>
      </c>
      <c r="H12" s="16">
        <f t="shared" si="1"/>
        <v>0.047599999999999996</v>
      </c>
    </row>
    <row r="13" spans="1:8" ht="18">
      <c r="A13" s="12" t="s">
        <v>7</v>
      </c>
      <c r="B13" s="13">
        <v>0.081</v>
      </c>
      <c r="C13" s="13">
        <v>0.062</v>
      </c>
      <c r="D13" s="14" t="s">
        <v>28</v>
      </c>
      <c r="E13" s="15">
        <v>0.036000000000000004</v>
      </c>
      <c r="F13" s="15">
        <v>0.038</v>
      </c>
      <c r="G13" s="16">
        <f t="shared" si="0"/>
        <v>0.21700000000000003</v>
      </c>
      <c r="H13" s="16">
        <f t="shared" si="1"/>
        <v>0.04340000000000001</v>
      </c>
    </row>
    <row r="14" spans="1:8" ht="18">
      <c r="A14" s="12" t="s">
        <v>8</v>
      </c>
      <c r="B14" s="13">
        <v>0.088</v>
      </c>
      <c r="C14" s="13">
        <v>0.071</v>
      </c>
      <c r="D14" s="14" t="s">
        <v>29</v>
      </c>
      <c r="E14" s="15">
        <v>0.061</v>
      </c>
      <c r="F14" s="15">
        <v>0.062</v>
      </c>
      <c r="G14" s="16">
        <f t="shared" si="0"/>
        <v>0.282</v>
      </c>
      <c r="H14" s="16">
        <f t="shared" si="1"/>
        <v>0.05639999999999999</v>
      </c>
    </row>
    <row r="15" spans="1:8" ht="18">
      <c r="A15" s="12" t="s">
        <v>9</v>
      </c>
      <c r="B15" s="13">
        <v>0.077</v>
      </c>
      <c r="C15" s="13">
        <v>0.064</v>
      </c>
      <c r="D15" s="14" t="s">
        <v>30</v>
      </c>
      <c r="E15" s="15">
        <v>0.08</v>
      </c>
      <c r="F15" s="15">
        <v>0.078</v>
      </c>
      <c r="G15" s="16">
        <f t="shared" si="0"/>
        <v>0.29900000000000004</v>
      </c>
      <c r="H15" s="16">
        <f t="shared" si="1"/>
        <v>0.059800000000000006</v>
      </c>
    </row>
    <row r="16" spans="1:8" ht="18">
      <c r="A16" s="12" t="s">
        <v>10</v>
      </c>
      <c r="B16" s="13">
        <v>0.09</v>
      </c>
      <c r="C16" s="13">
        <v>0.08</v>
      </c>
      <c r="D16" s="14" t="s">
        <v>30</v>
      </c>
      <c r="E16" s="15">
        <v>0.057999999999999996</v>
      </c>
      <c r="F16" s="15">
        <v>0.055</v>
      </c>
      <c r="G16" s="16">
        <f t="shared" si="0"/>
        <v>0.283</v>
      </c>
      <c r="H16" s="16">
        <f t="shared" si="1"/>
        <v>0.0566</v>
      </c>
    </row>
    <row r="17" spans="1:8" ht="18">
      <c r="A17" s="12" t="s">
        <v>11</v>
      </c>
      <c r="B17" s="13">
        <v>0.086</v>
      </c>
      <c r="C17" s="13">
        <v>0.074</v>
      </c>
      <c r="D17" s="14" t="s">
        <v>31</v>
      </c>
      <c r="E17" s="15">
        <v>0.055</v>
      </c>
      <c r="F17" s="15">
        <v>0.054000000000000006</v>
      </c>
      <c r="G17" s="16">
        <f t="shared" si="0"/>
        <v>0.26899999999999996</v>
      </c>
      <c r="H17" s="16">
        <f t="shared" si="1"/>
        <v>0.053799999999999994</v>
      </c>
    </row>
    <row r="18" spans="1:8" ht="18">
      <c r="A18" s="12" t="s">
        <v>12</v>
      </c>
      <c r="B18" s="13">
        <v>0.091</v>
      </c>
      <c r="C18" s="13">
        <v>0.082</v>
      </c>
      <c r="D18" s="14" t="s">
        <v>31</v>
      </c>
      <c r="E18" s="15">
        <v>0.057999999999999996</v>
      </c>
      <c r="F18" s="15">
        <v>0.057</v>
      </c>
      <c r="G18" s="16">
        <f t="shared" si="0"/>
        <v>0.288</v>
      </c>
      <c r="H18" s="16">
        <f t="shared" si="1"/>
        <v>0.0576</v>
      </c>
    </row>
    <row r="19" spans="1:8" ht="18">
      <c r="A19" s="12" t="s">
        <v>13</v>
      </c>
      <c r="B19" s="13">
        <v>0.084</v>
      </c>
      <c r="C19" s="13">
        <v>0.076</v>
      </c>
      <c r="D19" s="14" t="s">
        <v>32</v>
      </c>
      <c r="E19" s="15">
        <v>0.057999999999999996</v>
      </c>
      <c r="F19" s="15">
        <v>0.061</v>
      </c>
      <c r="G19" s="16">
        <f t="shared" si="0"/>
        <v>0.279</v>
      </c>
      <c r="H19" s="16">
        <f t="shared" si="1"/>
        <v>0.0558</v>
      </c>
    </row>
    <row r="20" spans="1:8" ht="18">
      <c r="A20" s="12" t="s">
        <v>14</v>
      </c>
      <c r="B20" s="13">
        <v>0.086</v>
      </c>
      <c r="C20" s="13">
        <v>0.072</v>
      </c>
      <c r="D20" s="14" t="s">
        <v>33</v>
      </c>
      <c r="E20" s="15">
        <v>0.059</v>
      </c>
      <c r="F20" s="15">
        <v>0.055</v>
      </c>
      <c r="G20" s="16">
        <f t="shared" si="0"/>
        <v>0.27199999999999996</v>
      </c>
      <c r="H20" s="16">
        <f t="shared" si="1"/>
        <v>0.05439999999999999</v>
      </c>
    </row>
    <row r="21" spans="1:8" ht="18">
      <c r="A21" s="12" t="s">
        <v>15</v>
      </c>
      <c r="B21" s="13">
        <v>0.087</v>
      </c>
      <c r="C21" s="13">
        <v>0.076</v>
      </c>
      <c r="D21" s="14" t="s">
        <v>34</v>
      </c>
      <c r="E21" s="15">
        <v>0.067</v>
      </c>
      <c r="F21" s="15">
        <v>0.068</v>
      </c>
      <c r="G21" s="16">
        <f t="shared" si="0"/>
        <v>0.298</v>
      </c>
      <c r="H21" s="16">
        <f t="shared" si="1"/>
        <v>0.0596</v>
      </c>
    </row>
    <row r="22" spans="1:8" ht="18">
      <c r="A22" s="12" t="s">
        <v>16</v>
      </c>
      <c r="B22" s="13">
        <v>0.094</v>
      </c>
      <c r="C22" s="13">
        <v>0.083</v>
      </c>
      <c r="D22" s="14" t="s">
        <v>35</v>
      </c>
      <c r="E22" s="15">
        <v>0.06</v>
      </c>
      <c r="F22" s="15">
        <v>0.057999999999999996</v>
      </c>
      <c r="G22" s="16">
        <f t="shared" si="0"/>
        <v>0.295</v>
      </c>
      <c r="H22" s="16">
        <f t="shared" si="1"/>
        <v>0.059</v>
      </c>
    </row>
    <row r="23" spans="1:8" ht="18">
      <c r="A23" s="12" t="s">
        <v>17</v>
      </c>
      <c r="B23" s="13">
        <v>0.079</v>
      </c>
      <c r="C23" s="13">
        <v>0.076</v>
      </c>
      <c r="D23" s="14" t="s">
        <v>36</v>
      </c>
      <c r="E23" s="15">
        <v>0.053</v>
      </c>
      <c r="F23" s="15">
        <v>0.066</v>
      </c>
      <c r="G23" s="16">
        <f t="shared" si="0"/>
        <v>0.274</v>
      </c>
      <c r="H23" s="16">
        <f t="shared" si="1"/>
        <v>0.0548</v>
      </c>
    </row>
    <row r="24" spans="1:8" ht="18">
      <c r="A24" s="12" t="s">
        <v>18</v>
      </c>
      <c r="B24" s="13">
        <v>0.115</v>
      </c>
      <c r="C24" s="13">
        <v>0.109</v>
      </c>
      <c r="D24" s="14" t="s">
        <v>37</v>
      </c>
      <c r="E24" s="15">
        <v>0.07</v>
      </c>
      <c r="F24" s="15">
        <v>0.086</v>
      </c>
      <c r="G24" s="16">
        <f t="shared" si="0"/>
        <v>0.38</v>
      </c>
      <c r="H24" s="16">
        <f t="shared" si="1"/>
        <v>0.076</v>
      </c>
    </row>
    <row r="25" spans="1:8" ht="18">
      <c r="A25" s="12" t="s">
        <v>19</v>
      </c>
      <c r="B25" s="13">
        <v>0.118</v>
      </c>
      <c r="C25" s="13">
        <v>0.106</v>
      </c>
      <c r="D25" s="14" t="s">
        <v>38</v>
      </c>
      <c r="E25" s="15">
        <v>0.081</v>
      </c>
      <c r="F25" s="15">
        <v>0.084</v>
      </c>
      <c r="G25" s="16">
        <f t="shared" si="0"/>
        <v>0.389</v>
      </c>
      <c r="H25" s="16">
        <f t="shared" si="1"/>
        <v>0.07780000000000001</v>
      </c>
    </row>
    <row r="26" spans="1:8" ht="18">
      <c r="A26" s="12" t="s">
        <v>40</v>
      </c>
      <c r="B26" s="22"/>
      <c r="C26" s="22"/>
      <c r="D26" s="22"/>
      <c r="E26" s="22"/>
      <c r="F26" s="22"/>
      <c r="G26" s="23"/>
      <c r="H26" s="16">
        <v>0.0626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Universitry of Wales, Bangor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marshall</dc:creator>
  <cp:keywords/>
  <dc:description/>
  <cp:lastModifiedBy>rej</cp:lastModifiedBy>
  <cp:lastPrinted>2005-12-21T12:01:18Z</cp:lastPrinted>
  <dcterms:created xsi:type="dcterms:W3CDTF">2002-08-27T15:07:25Z</dcterms:created>
  <dcterms:modified xsi:type="dcterms:W3CDTF">2005-12-21T14:01:40Z</dcterms:modified>
  <cp:category/>
  <cp:version/>
  <cp:contentType/>
  <cp:contentStatus/>
</cp:coreProperties>
</file>